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368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<sst xmlns="http://schemas.openxmlformats.org/spreadsheetml/2006/main" count="141" uniqueCount="68">
  <si>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</si>
  <si>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</si>
  <si>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</si>
  <si>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</si>
  <si>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</si>
  <si>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</si>
  <si>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</si>
  <si>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</si>
  <si>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</si>
  <si>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</si>
  <si>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</si>
  <si>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</si>
  <si>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</si>
  <si>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</si>
  <si>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</si>
  <si>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</si>
  <si>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</si>
  <si>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</si>
  <si>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</si>
  <si>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</si>
  <si>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</si>
  <si>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</si>
  <si>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</si>
  <si>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</si>
  <si>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</si>
  <si>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</si>
  <si>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</si>
  <si>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</si>
  <si>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</si>
  <si>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</si>
  <si>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</si>
  <si>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</si>
  <si>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</si>
  <si>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</si>
  <si>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</si>
  <si>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</si>
  <si>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</si>
  <si>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</si>
  <si>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</si>
  <si>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</si>
  <si>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</si>
  <si>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</si>
  <si>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</si>
  <si>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</si>
  <si>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</si>
  <si>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</si>
  <si>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</si>
  <si>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</si>
  <si>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</si>
  <si>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</si>
  <si>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</si>
  <si>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</si>
  <si>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</si>
  <si>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</si>
  <si>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</si>
  <si>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</si>
  <si>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</si>
  <si>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</si>
  <si>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</si>
  <si>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</si>
  <si>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</si>
  <si>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</si>
  <si>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</si>
  <si>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</si>
  <si>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2020 год</t>
  </si>
  <si>
    <t>2021 год</t>
  </si>
  <si>
    <t>Расходы бюджета Чебаркульского городского округа по разделам, подразделам классификации расходов  на  плановый период 2020 и 2021  годов</t>
  </si>
  <si>
    <t>Приложение 5
к решению Собрания депутатов
Чебаркульского городского округа
от 05.03.2019 г. № 679
Приложение 7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</si>
</sst>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2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0" fontId="20" fillId="0" borderId="10" xfId="0" applyFont="1" applyBorder="1" applyAlignment="1">
      <alignment horizontal="center" wrapText="1"/>
    </xf>
    <xf numFmtId="49" fontId="21" fillId="0" borderId="11" xfId="55" applyNumberFormat="1" applyFont="1" applyBorder="1" applyAlignment="1">
      <alignment horizontal="left" vertical="center" wrapText="1"/>
      <protection/>
    </xf>
    <xf numFmtId="49" fontId="22" fillId="0" borderId="11" xfId="55" applyNumberFormat="1" applyFont="1" applyBorder="1" applyAlignment="1">
      <alignment horizontal="center" vertical="center" wrapText="1"/>
      <protection/>
    </xf>
    <xf numFmtId="4" fontId="21" fillId="24" borderId="11" xfId="55" applyNumberFormat="1" applyFont="1" applyFill="1" applyBorder="1" applyAlignment="1">
      <alignment horizontal="right" vertical="center" wrapText="1"/>
      <protection/>
    </xf>
    <xf numFmtId="49" fontId="22" fillId="0" borderId="11" xfId="55" applyNumberFormat="1" applyFont="1" applyBorder="1" applyAlignment="1">
      <alignment horizontal="left" vertical="center" wrapText="1"/>
      <protection/>
    </xf>
    <xf numFmtId="4" fontId="22" fillId="24" borderId="11" xfId="55" applyNumberFormat="1" applyFont="1" applyFill="1" applyBorder="1" applyAlignment="1">
      <alignment horizontal="right" vertical="center" wrapText="1"/>
      <protection/>
    </xf>
    <xf numFmtId="49" fontId="23" fillId="0" borderId="11" xfId="55" applyNumberFormat="1" applyFont="1" applyBorder="1" applyAlignment="1">
      <alignment horizontal="left" vertical="center" wrapText="1"/>
      <protection/>
    </xf>
    <xf numFmtId="4" fontId="23" fillId="0" borderId="11" xfId="0" applyNumberFormat="1" applyFont="1" applyBorder="1" applyAlignment="1" applyProtection="1">
      <alignment horizontal="right" vertical="center" wrapText="1"/>
      <protection/>
    </xf>
    <xf numFmtId="4" fontId="23" fillId="24" borderId="11" xfId="55" applyNumberFormat="1" applyFont="1" applyFill="1" applyBorder="1" applyAlignment="1">
      <alignment horizontal="right" vertical="center" wrapText="1"/>
      <protection/>
    </xf>
    <xf numFmtId="49" fontId="23" fillId="0" borderId="11" xfId="55" applyNumberFormat="1" applyFont="1" applyBorder="1" applyAlignment="1">
      <alignment horizontal="center" vertical="center" wrapText="1"/>
      <protection/>
    </xf>
    <xf numFmtId="49" fontId="23" fillId="0" borderId="11" xfId="55" applyNumberFormat="1" applyFont="1" applyBorder="1" applyAlignment="1">
      <alignment horizontal="left" vertical="center" textRotation="90" wrapText="1"/>
      <protection/>
    </xf>
    <xf numFmtId="49" fontId="23" fillId="24" borderId="11" xfId="55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 topLeftCell="A22">
      <selection activeCell="A11" sqref="A11"/>
    </sheetView>
  </sheetViews>
  <sheetFormatPr defaultColWidth="9.00390625" defaultRowHeight="12.75"/>
  <cols>
    <col min="1" max="1" width="69.375" style="0" customWidth="1"/>
    <col min="2" max="2" width="5.125" style="0" customWidth="1"/>
    <col min="3" max="3" width="6.375" style="0" customWidth="1"/>
    <col min="4" max="4" width="16.125" style="1" customWidth="1"/>
    <col min="5" max="5" width="15.625" style="1" customWidth="1"/>
  </cols>
  <sheetData>
    <row r="1" spans="1:5" ht="112.5" customHeight="1">
      <c r="A1" s="15" t="s">
        <v>67</v>
      </c>
      <c r="B1" s="16"/>
      <c r="C1" s="16"/>
      <c r="D1" s="16"/>
      <c r="E1" s="16"/>
    </row>
    <row r="2" spans="1:5" ht="60" customHeight="1">
      <c r="A2" s="14" t="s">
        <v>66</v>
      </c>
      <c r="B2" s="14"/>
      <c r="C2" s="14"/>
      <c r="D2" s="14"/>
      <c r="E2" s="14"/>
    </row>
    <row r="3" spans="1:5" ht="16.5" customHeight="1">
      <c r="A3" s="2"/>
      <c r="B3" s="2"/>
      <c r="C3" s="2"/>
      <c r="D3" s="2" t="s">
        <v>63</v>
      </c>
      <c r="E3" s="2" t="s">
        <v>63</v>
      </c>
    </row>
    <row r="4" spans="1:5" ht="56.25" customHeight="1">
      <c r="A4" s="11" t="s">
        <v>59</v>
      </c>
      <c r="B4" s="12" t="s">
        <v>1</v>
      </c>
      <c r="C4" s="12" t="s">
        <v>2</v>
      </c>
      <c r="D4" s="13" t="s">
        <v>64</v>
      </c>
      <c r="E4" s="13" t="s">
        <v>65</v>
      </c>
    </row>
    <row r="5" spans="1:5" ht="12.75">
      <c r="A5" s="3" t="s">
        <v>60</v>
      </c>
      <c r="B5" s="4"/>
      <c r="C5" s="4"/>
      <c r="D5" s="5">
        <f>D6+D14+D18+D22+D26+D28+D34+D37+D39+D44+D48</f>
        <v>1219531210</v>
      </c>
      <c r="E5" s="5">
        <f>E6+E14+E18+E22+E26+E28+E34+E37+E39+E44+E48</f>
        <v>1083154830</v>
      </c>
    </row>
    <row r="6" spans="1:5" ht="12.75">
      <c r="A6" s="6" t="s">
        <v>43</v>
      </c>
      <c r="B6" s="6" t="s">
        <v>3</v>
      </c>
      <c r="C6" s="6" t="s">
        <v>0</v>
      </c>
      <c r="D6" s="7">
        <f>SUM(D7:D13)</f>
        <v>75197050</v>
      </c>
      <c r="E6" s="7">
        <f>SUM(E7:E13)</f>
        <v>72222450</v>
      </c>
    </row>
    <row r="7" spans="1:5" ht="32.25" customHeight="1">
      <c r="A7" s="8" t="s">
        <v>5</v>
      </c>
      <c r="B7" s="8" t="s">
        <v>3</v>
      </c>
      <c r="C7" s="8" t="s">
        <v>4</v>
      </c>
      <c r="D7" s="9">
        <v>1767221</v>
      </c>
      <c r="E7" s="9">
        <v>1767221</v>
      </c>
    </row>
    <row r="8" spans="1:5" ht="33.75" customHeight="1">
      <c r="A8" s="8" t="s">
        <v>7</v>
      </c>
      <c r="B8" s="8" t="s">
        <v>3</v>
      </c>
      <c r="C8" s="8" t="s">
        <v>6</v>
      </c>
      <c r="D8" s="9">
        <v>5140000</v>
      </c>
      <c r="E8" s="9">
        <v>5140000</v>
      </c>
    </row>
    <row r="9" spans="1:5" ht="33" customHeight="1">
      <c r="A9" s="8" t="s">
        <v>9</v>
      </c>
      <c r="B9" s="8" t="s">
        <v>3</v>
      </c>
      <c r="C9" s="8" t="s">
        <v>8</v>
      </c>
      <c r="D9" s="9">
        <v>32389078</v>
      </c>
      <c r="E9" s="9">
        <f>31464078-800000</f>
        <v>30664078</v>
      </c>
    </row>
    <row r="10" spans="1:5" ht="20.25" customHeight="1">
      <c r="A10" s="8" t="s">
        <v>62</v>
      </c>
      <c r="B10" s="8" t="s">
        <v>3</v>
      </c>
      <c r="C10" s="8" t="s">
        <v>19</v>
      </c>
      <c r="D10" s="9">
        <v>8400</v>
      </c>
      <c r="E10" s="9">
        <v>8800</v>
      </c>
    </row>
    <row r="11" spans="1:5" ht="30.75" customHeight="1">
      <c r="A11" s="8" t="s">
        <v>11</v>
      </c>
      <c r="B11" s="8" t="s">
        <v>3</v>
      </c>
      <c r="C11" s="8" t="s">
        <v>10</v>
      </c>
      <c r="D11" s="9">
        <v>13872550</v>
      </c>
      <c r="E11" s="9">
        <v>13872550</v>
      </c>
    </row>
    <row r="12" spans="1:5" ht="12.75">
      <c r="A12" s="8" t="s">
        <v>13</v>
      </c>
      <c r="B12" s="8" t="s">
        <v>3</v>
      </c>
      <c r="C12" s="8" t="s">
        <v>12</v>
      </c>
      <c r="D12" s="9">
        <v>1500000</v>
      </c>
      <c r="E12" s="9">
        <v>1000000</v>
      </c>
    </row>
    <row r="13" spans="1:5" ht="12.75">
      <c r="A13" s="8" t="s">
        <v>15</v>
      </c>
      <c r="B13" s="8" t="s">
        <v>3</v>
      </c>
      <c r="C13" s="8" t="s">
        <v>14</v>
      </c>
      <c r="D13" s="9">
        <v>20519801</v>
      </c>
      <c r="E13" s="9">
        <v>19769801</v>
      </c>
    </row>
    <row r="14" spans="1:5" ht="12.75">
      <c r="A14" s="6" t="s">
        <v>50</v>
      </c>
      <c r="B14" s="6" t="s">
        <v>6</v>
      </c>
      <c r="C14" s="6" t="s">
        <v>0</v>
      </c>
      <c r="D14" s="7">
        <f>SUM(D15:D17)</f>
        <v>9792143</v>
      </c>
      <c r="E14" s="7">
        <f>SUM(E15:E17)</f>
        <v>9703943</v>
      </c>
    </row>
    <row r="15" spans="1:5" ht="12.75">
      <c r="A15" s="8" t="s">
        <v>16</v>
      </c>
      <c r="B15" s="8" t="s">
        <v>6</v>
      </c>
      <c r="C15" s="8" t="s">
        <v>8</v>
      </c>
      <c r="D15" s="9">
        <f>2194700+82500</f>
        <v>2277200</v>
      </c>
      <c r="E15" s="9">
        <v>2189000</v>
      </c>
    </row>
    <row r="16" spans="1:5" ht="30" customHeight="1">
      <c r="A16" s="8" t="s">
        <v>18</v>
      </c>
      <c r="B16" s="8" t="s">
        <v>6</v>
      </c>
      <c r="C16" s="8" t="s">
        <v>17</v>
      </c>
      <c r="D16" s="9">
        <v>7164943</v>
      </c>
      <c r="E16" s="9">
        <v>7164943</v>
      </c>
    </row>
    <row r="17" spans="1:5" ht="27" customHeight="1">
      <c r="A17" s="8" t="s">
        <v>54</v>
      </c>
      <c r="B17" s="8" t="s">
        <v>6</v>
      </c>
      <c r="C17" s="8" t="s">
        <v>53</v>
      </c>
      <c r="D17" s="9">
        <v>350000</v>
      </c>
      <c r="E17" s="9">
        <v>350000</v>
      </c>
    </row>
    <row r="18" spans="1:5" ht="12.75">
      <c r="A18" s="6" t="s">
        <v>47</v>
      </c>
      <c r="B18" s="6" t="s">
        <v>8</v>
      </c>
      <c r="C18" s="6" t="s">
        <v>0</v>
      </c>
      <c r="D18" s="7">
        <f>SUM(D19:D21)</f>
        <v>8670600</v>
      </c>
      <c r="E18" s="7">
        <f>SUM(E19:E21)</f>
        <v>8670600</v>
      </c>
    </row>
    <row r="19" spans="1:5" ht="12.75">
      <c r="A19" s="8" t="s">
        <v>20</v>
      </c>
      <c r="B19" s="8" t="s">
        <v>8</v>
      </c>
      <c r="C19" s="8" t="s">
        <v>19</v>
      </c>
      <c r="D19" s="9">
        <v>200600</v>
      </c>
      <c r="E19" s="9">
        <v>200600</v>
      </c>
    </row>
    <row r="20" spans="1:5" ht="12.75">
      <c r="A20" s="8" t="s">
        <v>21</v>
      </c>
      <c r="B20" s="8" t="s">
        <v>8</v>
      </c>
      <c r="C20" s="8" t="s">
        <v>17</v>
      </c>
      <c r="D20" s="9">
        <v>8285000</v>
      </c>
      <c r="E20" s="9">
        <v>8285000</v>
      </c>
    </row>
    <row r="21" spans="1:5" ht="12.75">
      <c r="A21" s="8" t="s">
        <v>23</v>
      </c>
      <c r="B21" s="8" t="s">
        <v>8</v>
      </c>
      <c r="C21" s="8" t="s">
        <v>22</v>
      </c>
      <c r="D21" s="9">
        <v>185000</v>
      </c>
      <c r="E21" s="9">
        <v>185000</v>
      </c>
    </row>
    <row r="22" spans="1:5" ht="12.75">
      <c r="A22" s="6" t="s">
        <v>48</v>
      </c>
      <c r="B22" s="6" t="s">
        <v>19</v>
      </c>
      <c r="C22" s="6" t="s">
        <v>0</v>
      </c>
      <c r="D22" s="7">
        <f>SUM(D23:D25)</f>
        <v>68772757</v>
      </c>
      <c r="E22" s="7">
        <f>SUM(E23:E25)</f>
        <v>116059157</v>
      </c>
    </row>
    <row r="23" spans="1:5" ht="12.75">
      <c r="A23" s="8" t="s">
        <v>24</v>
      </c>
      <c r="B23" s="8" t="s">
        <v>19</v>
      </c>
      <c r="C23" s="8" t="s">
        <v>4</v>
      </c>
      <c r="D23" s="9">
        <v>40159500</v>
      </c>
      <c r="E23" s="9">
        <f>10159500+79748900</f>
        <v>89908400</v>
      </c>
    </row>
    <row r="24" spans="1:5" ht="12.75">
      <c r="A24" s="8" t="s">
        <v>25</v>
      </c>
      <c r="B24" s="8" t="s">
        <v>19</v>
      </c>
      <c r="C24" s="8" t="s">
        <v>6</v>
      </c>
      <c r="D24" s="9">
        <v>15936200</v>
      </c>
      <c r="E24" s="9">
        <v>13496700</v>
      </c>
    </row>
    <row r="25" spans="1:5" ht="12.75">
      <c r="A25" s="8" t="s">
        <v>26</v>
      </c>
      <c r="B25" s="8" t="s">
        <v>19</v>
      </c>
      <c r="C25" s="8" t="s">
        <v>19</v>
      </c>
      <c r="D25" s="9">
        <v>12677057</v>
      </c>
      <c r="E25" s="9">
        <v>12654057</v>
      </c>
    </row>
    <row r="26" spans="1:5" ht="12.75">
      <c r="A26" s="6" t="s">
        <v>49</v>
      </c>
      <c r="B26" s="6" t="s">
        <v>10</v>
      </c>
      <c r="C26" s="6" t="s">
        <v>0</v>
      </c>
      <c r="D26" s="7">
        <f>SUM(D27)</f>
        <v>800000</v>
      </c>
      <c r="E26" s="7">
        <f>SUM(E27)</f>
        <v>800000</v>
      </c>
    </row>
    <row r="27" spans="1:5" ht="12.75">
      <c r="A27" s="8" t="s">
        <v>27</v>
      </c>
      <c r="B27" s="8" t="s">
        <v>10</v>
      </c>
      <c r="C27" s="8" t="s">
        <v>19</v>
      </c>
      <c r="D27" s="9">
        <v>800000</v>
      </c>
      <c r="E27" s="9">
        <v>800000</v>
      </c>
    </row>
    <row r="28" spans="1:5" ht="12.75">
      <c r="A28" s="6" t="s">
        <v>44</v>
      </c>
      <c r="B28" s="6" t="s">
        <v>28</v>
      </c>
      <c r="C28" s="6" t="s">
        <v>0</v>
      </c>
      <c r="D28" s="7">
        <f>SUM(D29:D33)</f>
        <v>687825473</v>
      </c>
      <c r="E28" s="7">
        <f>SUM(E29:E33)</f>
        <v>528401693</v>
      </c>
    </row>
    <row r="29" spans="1:5" ht="12.75">
      <c r="A29" s="8" t="s">
        <v>29</v>
      </c>
      <c r="B29" s="8" t="s">
        <v>28</v>
      </c>
      <c r="C29" s="8" t="s">
        <v>3</v>
      </c>
      <c r="D29" s="9">
        <f>209475824+2279700+3750000+161000000</f>
        <v>376505524</v>
      </c>
      <c r="E29" s="9">
        <f>214415738+2279700</f>
        <v>216695438</v>
      </c>
    </row>
    <row r="30" spans="1:5" ht="12.75">
      <c r="A30" s="8" t="s">
        <v>30</v>
      </c>
      <c r="B30" s="8" t="s">
        <v>28</v>
      </c>
      <c r="C30" s="8" t="s">
        <v>4</v>
      </c>
      <c r="D30" s="9">
        <f>237347329+45200</f>
        <v>237392529</v>
      </c>
      <c r="E30" s="9">
        <f>236785165+45200</f>
        <v>236830365</v>
      </c>
    </row>
    <row r="31" spans="1:5" ht="12.75">
      <c r="A31" s="8" t="s">
        <v>56</v>
      </c>
      <c r="B31" s="8" t="s">
        <v>28</v>
      </c>
      <c r="C31" s="8" t="s">
        <v>6</v>
      </c>
      <c r="D31" s="9">
        <f>39313451+100</f>
        <v>39313551</v>
      </c>
      <c r="E31" s="9">
        <f>40368921+100</f>
        <v>40369021</v>
      </c>
    </row>
    <row r="32" spans="1:5" ht="12.75">
      <c r="A32" s="8" t="s">
        <v>31</v>
      </c>
      <c r="B32" s="8" t="s">
        <v>28</v>
      </c>
      <c r="C32" s="8" t="s">
        <v>28</v>
      </c>
      <c r="D32" s="9">
        <v>12834000</v>
      </c>
      <c r="E32" s="9">
        <v>12727000</v>
      </c>
    </row>
    <row r="33" spans="1:5" ht="12.75">
      <c r="A33" s="8" t="s">
        <v>32</v>
      </c>
      <c r="B33" s="8" t="s">
        <v>28</v>
      </c>
      <c r="C33" s="8" t="s">
        <v>17</v>
      </c>
      <c r="D33" s="9">
        <v>21779869</v>
      </c>
      <c r="E33" s="9">
        <v>21779869</v>
      </c>
    </row>
    <row r="34" spans="1:5" ht="12.75">
      <c r="A34" s="6" t="s">
        <v>51</v>
      </c>
      <c r="B34" s="6" t="s">
        <v>33</v>
      </c>
      <c r="C34" s="6" t="s">
        <v>0</v>
      </c>
      <c r="D34" s="7">
        <f>SUM(D35:D36)</f>
        <v>26884487</v>
      </c>
      <c r="E34" s="7">
        <f>SUM(E35:E36)</f>
        <v>26833187</v>
      </c>
    </row>
    <row r="35" spans="1:5" ht="12.75">
      <c r="A35" s="8" t="s">
        <v>34</v>
      </c>
      <c r="B35" s="8" t="s">
        <v>33</v>
      </c>
      <c r="C35" s="8" t="s">
        <v>3</v>
      </c>
      <c r="D35" s="9">
        <v>22843143</v>
      </c>
      <c r="E35" s="9">
        <v>22791843</v>
      </c>
    </row>
    <row r="36" spans="1:5" ht="12.75">
      <c r="A36" s="8" t="s">
        <v>35</v>
      </c>
      <c r="B36" s="8" t="s">
        <v>33</v>
      </c>
      <c r="C36" s="8" t="s">
        <v>8</v>
      </c>
      <c r="D36" s="9">
        <v>4041344</v>
      </c>
      <c r="E36" s="9">
        <v>4041344</v>
      </c>
    </row>
    <row r="37" spans="1:5" ht="12.75">
      <c r="A37" s="6" t="s">
        <v>45</v>
      </c>
      <c r="B37" s="6" t="s">
        <v>17</v>
      </c>
      <c r="C37" s="6" t="s">
        <v>0</v>
      </c>
      <c r="D37" s="7">
        <f>SUM(D38)</f>
        <v>100000</v>
      </c>
      <c r="E37" s="7">
        <f>SUM(E38)</f>
        <v>100000</v>
      </c>
    </row>
    <row r="38" spans="1:5" ht="12.75">
      <c r="A38" s="8" t="s">
        <v>55</v>
      </c>
      <c r="B38" s="8" t="s">
        <v>17</v>
      </c>
      <c r="C38" s="8" t="s">
        <v>17</v>
      </c>
      <c r="D38" s="10">
        <v>100000</v>
      </c>
      <c r="E38" s="10">
        <v>100000</v>
      </c>
    </row>
    <row r="39" spans="1:5" ht="12.75">
      <c r="A39" s="6" t="s">
        <v>46</v>
      </c>
      <c r="B39" s="6" t="s">
        <v>36</v>
      </c>
      <c r="C39" s="6" t="s">
        <v>0</v>
      </c>
      <c r="D39" s="7">
        <f>SUM(D40:D43)</f>
        <v>264884900</v>
      </c>
      <c r="E39" s="7">
        <f>SUM(E40:E43)</f>
        <v>268212000</v>
      </c>
    </row>
    <row r="40" spans="1:5" ht="12.75">
      <c r="A40" s="8" t="s">
        <v>37</v>
      </c>
      <c r="B40" s="8" t="s">
        <v>36</v>
      </c>
      <c r="C40" s="8" t="s">
        <v>4</v>
      </c>
      <c r="D40" s="9">
        <v>15190800</v>
      </c>
      <c r="E40" s="9">
        <v>15259800</v>
      </c>
    </row>
    <row r="41" spans="1:5" ht="12.75">
      <c r="A41" s="8" t="s">
        <v>38</v>
      </c>
      <c r="B41" s="8" t="s">
        <v>36</v>
      </c>
      <c r="C41" s="8" t="s">
        <v>6</v>
      </c>
      <c r="D41" s="9">
        <v>142169300</v>
      </c>
      <c r="E41" s="9">
        <v>143943800</v>
      </c>
    </row>
    <row r="42" spans="1:5" ht="12.75">
      <c r="A42" s="8" t="s">
        <v>39</v>
      </c>
      <c r="B42" s="8" t="s">
        <v>36</v>
      </c>
      <c r="C42" s="8" t="s">
        <v>8</v>
      </c>
      <c r="D42" s="9">
        <f>94866400-6196000</f>
        <v>88670400</v>
      </c>
      <c r="E42" s="9">
        <f>96550000-6196000</f>
        <v>90354000</v>
      </c>
    </row>
    <row r="43" spans="1:5" ht="12.75">
      <c r="A43" s="8" t="s">
        <v>40</v>
      </c>
      <c r="B43" s="8" t="s">
        <v>36</v>
      </c>
      <c r="C43" s="8" t="s">
        <v>10</v>
      </c>
      <c r="D43" s="9">
        <v>18854400</v>
      </c>
      <c r="E43" s="9">
        <v>18654400</v>
      </c>
    </row>
    <row r="44" spans="1:5" ht="12.75">
      <c r="A44" s="6" t="s">
        <v>52</v>
      </c>
      <c r="B44" s="6" t="s">
        <v>12</v>
      </c>
      <c r="C44" s="6" t="s">
        <v>0</v>
      </c>
      <c r="D44" s="7">
        <f>SUM(D45:D47)</f>
        <v>76403800</v>
      </c>
      <c r="E44" s="7">
        <f>SUM(E45:E47)</f>
        <v>51951800</v>
      </c>
    </row>
    <row r="45" spans="1:5" ht="12.75">
      <c r="A45" s="8" t="s">
        <v>41</v>
      </c>
      <c r="B45" s="8" t="s">
        <v>12</v>
      </c>
      <c r="C45" s="8" t="s">
        <v>4</v>
      </c>
      <c r="D45" s="9">
        <f>49371007+22152000</f>
        <v>71523007</v>
      </c>
      <c r="E45" s="9">
        <v>47071007</v>
      </c>
    </row>
    <row r="46" spans="1:5" ht="12.75">
      <c r="A46" s="8" t="s">
        <v>61</v>
      </c>
      <c r="B46" s="8" t="s">
        <v>12</v>
      </c>
      <c r="C46" s="8" t="s">
        <v>6</v>
      </c>
      <c r="D46" s="9">
        <v>475500</v>
      </c>
      <c r="E46" s="9">
        <v>475500</v>
      </c>
    </row>
    <row r="47" spans="1:5" ht="12.75">
      <c r="A47" s="8" t="s">
        <v>42</v>
      </c>
      <c r="B47" s="8" t="s">
        <v>12</v>
      </c>
      <c r="C47" s="8" t="s">
        <v>19</v>
      </c>
      <c r="D47" s="9">
        <v>4405293</v>
      </c>
      <c r="E47" s="9">
        <v>4405293</v>
      </c>
    </row>
    <row r="48" spans="1:5" ht="12.75">
      <c r="A48" s="6" t="s">
        <v>57</v>
      </c>
      <c r="B48" s="6" t="s">
        <v>22</v>
      </c>
      <c r="C48" s="6"/>
      <c r="D48" s="7">
        <f>SUM(D49)</f>
        <v>200000</v>
      </c>
      <c r="E48" s="7">
        <f>SUM(E49)</f>
        <v>200000</v>
      </c>
    </row>
    <row r="49" spans="1:5" ht="12.75">
      <c r="A49" s="8" t="s">
        <v>58</v>
      </c>
      <c r="B49" s="8" t="s">
        <v>22</v>
      </c>
      <c r="C49" s="8" t="s">
        <v>4</v>
      </c>
      <c r="D49" s="9">
        <v>200000</v>
      </c>
      <c r="E49" s="9">
        <v>200000</v>
      </c>
    </row>
  </sheetData>
  <mergeCells count="2">
    <mergeCell ref="A2:E2"/>
    <mergeCell ref="A1:E1"/>
  </mergeCells>
  <printOptions/>
  <pageMargins left="0.7480314960629921" right="0.31496062992125984" top="0.1968503937007874" bottom="0.1968503937007874" header="0.5118110236220472" footer="0.5118110236220472"/>
  <pageSetup fitToHeight="1" fitToWidth="1" horizontalDpi="600" verticalDpi="600" orientation="portrait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2019-03-13T09:36:04Z</cp:lastPrinted>
  <dcterms:created xsi:type="dcterms:W3CDTF">2016-12-12T08:30:13Z</dcterms:created>
  <dcterms:modified xsi:type="dcterms:W3CDTF">2019-03-13T09:36:06Z</dcterms:modified>
  <cp:category/>
  <cp:version/>
  <cp:contentType/>
  <cp:contentStatus/>
</cp:coreProperties>
</file>